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180" windowHeight="18120" activeTab="1"/>
  </bookViews>
  <sheets>
    <sheet name="Majors1st+2nd Years" sheetId="1" r:id="rId1"/>
    <sheet name="Admissions" sheetId="3" r:id="rId2"/>
  </sheets>
  <definedNames>
    <definedName name="_xlnm._FilterDatabase" localSheetId="0" hidden="1">'Majors1st+2nd Years'!$B$3:$H$61</definedName>
  </definedNames>
  <calcPr calcId="145621"/>
</workbook>
</file>

<file path=xl/calcChain.xml><?xml version="1.0" encoding="utf-8"?>
<calcChain xmlns="http://schemas.openxmlformats.org/spreadsheetml/2006/main">
  <c r="V4" i="3" l="1"/>
  <c r="V5" i="3"/>
  <c r="V6" i="3"/>
  <c r="V7" i="3"/>
  <c r="V8" i="3"/>
  <c r="V9" i="3"/>
  <c r="V10" i="3"/>
  <c r="V3" i="3"/>
  <c r="AD4" i="3"/>
  <c r="AD5" i="3"/>
  <c r="AD6" i="3"/>
  <c r="AD7" i="3"/>
  <c r="AD8" i="3"/>
  <c r="AD9" i="3"/>
  <c r="AD10" i="3"/>
  <c r="AD3" i="3"/>
  <c r="AC4" i="3"/>
  <c r="AC3" i="3"/>
  <c r="S10" i="3"/>
  <c r="S9" i="3"/>
  <c r="S8" i="3"/>
  <c r="S7" i="3"/>
  <c r="S6" i="3"/>
  <c r="S5" i="3"/>
  <c r="S4" i="3"/>
  <c r="S3" i="3"/>
  <c r="P8" i="3"/>
  <c r="P7" i="3"/>
  <c r="S12" i="3" l="1"/>
  <c r="E37" i="3"/>
  <c r="AB4" i="3" l="1"/>
  <c r="AB5" i="3"/>
  <c r="AB6" i="3"/>
  <c r="AB7" i="3"/>
  <c r="AB8" i="3"/>
  <c r="AB9" i="3"/>
  <c r="AB10" i="3"/>
  <c r="AB3" i="3"/>
  <c r="AC7" i="3"/>
  <c r="AC8" i="3"/>
  <c r="AA10" i="3"/>
  <c r="Z10" i="3"/>
  <c r="Y10" i="3"/>
  <c r="AA9" i="3"/>
  <c r="Z9" i="3"/>
  <c r="Y9" i="3"/>
  <c r="AA8" i="3"/>
  <c r="Z8" i="3"/>
  <c r="Y8" i="3"/>
  <c r="AA7" i="3"/>
  <c r="Z7" i="3"/>
  <c r="Y7" i="3"/>
  <c r="AA6" i="3"/>
  <c r="Z6" i="3"/>
  <c r="Y6" i="3"/>
  <c r="AA5" i="3"/>
  <c r="Z5" i="3"/>
  <c r="Y5" i="3"/>
  <c r="AA4" i="3"/>
  <c r="Z4" i="3"/>
  <c r="Y4" i="3"/>
  <c r="AA3" i="3"/>
  <c r="Z3" i="3"/>
  <c r="Y3" i="3"/>
  <c r="M12" i="3" l="1"/>
  <c r="J12" i="3"/>
  <c r="G12" i="3"/>
  <c r="D12" i="3"/>
  <c r="B41" i="3"/>
  <c r="B42" i="3"/>
  <c r="J8" i="3"/>
  <c r="G8" i="3"/>
  <c r="G5" i="3"/>
  <c r="M8" i="3" l="1"/>
  <c r="M7" i="3"/>
  <c r="P10" i="3"/>
  <c r="P9" i="3"/>
  <c r="P6" i="3"/>
  <c r="P5" i="3"/>
  <c r="P4" i="3"/>
  <c r="P3" i="3"/>
  <c r="M10" i="3"/>
  <c r="M9" i="3"/>
  <c r="M6" i="3"/>
  <c r="M5" i="3"/>
  <c r="M4" i="3"/>
  <c r="M3" i="3"/>
  <c r="J10" i="3"/>
  <c r="J9" i="3"/>
  <c r="J6" i="3"/>
  <c r="J5" i="3"/>
  <c r="J4" i="3"/>
  <c r="J3" i="3"/>
  <c r="AC10" i="3" l="1"/>
  <c r="B44" i="3"/>
  <c r="AC9" i="3"/>
  <c r="B43" i="3"/>
  <c r="AC6" i="3"/>
  <c r="B40" i="3"/>
  <c r="AC5" i="3"/>
  <c r="B39" i="3"/>
  <c r="B38" i="3"/>
  <c r="P12" i="3"/>
  <c r="G10" i="3"/>
  <c r="G9" i="3"/>
  <c r="G6" i="3"/>
  <c r="G4" i="3"/>
  <c r="G3" i="3"/>
  <c r="D4" i="3"/>
  <c r="D5" i="3"/>
  <c r="D6" i="3"/>
  <c r="D8" i="3"/>
  <c r="D9" i="3"/>
  <c r="D10" i="3"/>
  <c r="D3" i="3"/>
  <c r="B37" i="3" l="1"/>
  <c r="V12" i="3"/>
  <c r="G63" i="1"/>
  <c r="F63" i="1"/>
  <c r="E63" i="1"/>
  <c r="D63" i="1"/>
  <c r="C63" i="1"/>
  <c r="B63" i="1"/>
  <c r="B45" i="3" l="1"/>
  <c r="H63" i="1"/>
  <c r="C39" i="3" l="1"/>
  <c r="C38" i="3"/>
  <c r="C40" i="3"/>
  <c r="C41" i="3"/>
  <c r="C42" i="3"/>
  <c r="C43" i="3"/>
  <c r="C44" i="3"/>
  <c r="C37" i="3"/>
  <c r="C45" i="3" l="1"/>
</calcChain>
</file>

<file path=xl/sharedStrings.xml><?xml version="1.0" encoding="utf-8"?>
<sst xmlns="http://schemas.openxmlformats.org/spreadsheetml/2006/main" count="121" uniqueCount="95">
  <si>
    <t>CS</t>
  </si>
  <si>
    <t>CGS</t>
  </si>
  <si>
    <t>CSE</t>
  </si>
  <si>
    <t>CS Specializations</t>
  </si>
  <si>
    <t>Algorithms</t>
  </si>
  <si>
    <t>Architecture and Embedded Systems</t>
  </si>
  <si>
    <t>Bioinformatics</t>
  </si>
  <si>
    <t>Information</t>
  </si>
  <si>
    <t>Intelligent Systems</t>
  </si>
  <si>
    <t>Networked Systems</t>
  </si>
  <si>
    <t>Systems and Software</t>
  </si>
  <si>
    <t>Visual Computing</t>
  </si>
  <si>
    <t>BIM</t>
  </si>
  <si>
    <t>In4matx</t>
  </si>
  <si>
    <t>SE</t>
  </si>
  <si>
    <t>Physics -3A</t>
  </si>
  <si>
    <t>Writing-39B</t>
  </si>
  <si>
    <t>Writing-39C</t>
  </si>
  <si>
    <t>Writing-39A</t>
  </si>
  <si>
    <t>GE-1</t>
  </si>
  <si>
    <t>GE-2</t>
  </si>
  <si>
    <t>GE-3</t>
  </si>
  <si>
    <t>Course</t>
  </si>
  <si>
    <t>GE-4</t>
  </si>
  <si>
    <t>GE-5</t>
  </si>
  <si>
    <t>In4matx-Core-1</t>
  </si>
  <si>
    <t>In4matx-Core-2</t>
  </si>
  <si>
    <t>In4matx-Core-3</t>
  </si>
  <si>
    <t>In4matx-Specialization-1</t>
  </si>
  <si>
    <t>In4matx-Specialization-2</t>
  </si>
  <si>
    <t>In4matx-Specialization-3</t>
  </si>
  <si>
    <t>STATS-7</t>
  </si>
  <si>
    <t>Physics-7C</t>
  </si>
  <si>
    <t>Physics-7D</t>
  </si>
  <si>
    <t>Science Elective</t>
  </si>
  <si>
    <t>ECON-20B</t>
  </si>
  <si>
    <t>ECON-20A</t>
  </si>
  <si>
    <t>MGMT-30A</t>
  </si>
  <si>
    <t>MGMT-30B</t>
  </si>
  <si>
    <t>MGMT-102</t>
  </si>
  <si>
    <t>2 (or 67)</t>
  </si>
  <si>
    <t>HCI</t>
  </si>
  <si>
    <t>OIT</t>
  </si>
  <si>
    <t>Total of courses in 2 Years</t>
  </si>
  <si>
    <t>Year recommended = 1 or 2</t>
  </si>
  <si>
    <t>STATS-67 (Calculus based)</t>
  </si>
  <si>
    <t>MATH-2A (Calculus)</t>
  </si>
  <si>
    <t>MATH-2B (Calculus)</t>
  </si>
  <si>
    <t>MATH-2D (Calculus)</t>
  </si>
  <si>
    <t>MATH-3A (Linear Algebra)</t>
  </si>
  <si>
    <t>ICS-6N (CS version of Math 3A/3D)</t>
  </si>
  <si>
    <t>MATH-3D (Differential Equations)</t>
  </si>
  <si>
    <t>ICS-6B (Logic/Boolan Algebra)</t>
  </si>
  <si>
    <t>ICS-6D (Discrete Math)</t>
  </si>
  <si>
    <t>ICS-60 (Computer Games I)</t>
  </si>
  <si>
    <t>ICS-31 (Python Programming I)</t>
  </si>
  <si>
    <t>ICS-32  (Python Programming II)</t>
  </si>
  <si>
    <t>ICS-33  (Python Programming III)</t>
  </si>
  <si>
    <t>ICS-61 (Computer Games II)</t>
  </si>
  <si>
    <t>ICS-62 (Computer Games III)</t>
  </si>
  <si>
    <t>In4matx-43 (Software Engineering)</t>
  </si>
  <si>
    <t>ICS-45J (Java Programming)</t>
  </si>
  <si>
    <t>ICS-45C (C++ Programming)</t>
  </si>
  <si>
    <t>ICS-46 (Data Structures in C++)</t>
  </si>
  <si>
    <t>ICS-51 (Computer Organization)</t>
  </si>
  <si>
    <t>ICS-53/L (System Design + Lab)</t>
  </si>
  <si>
    <t>ICS-160 (Graphics and Games)</t>
  </si>
  <si>
    <t>ICS-161 (Game Engines)</t>
  </si>
  <si>
    <t>CompSci-112 (Computer Graphics)</t>
  </si>
  <si>
    <t>CompSci-122A (Data Management)</t>
  </si>
  <si>
    <t>CompSci-143A (Operating Systems)</t>
  </si>
  <si>
    <t>In4matx-113 (Requirement Analysis)</t>
  </si>
  <si>
    <t>In4matx-131 (Human/Computer Int.)</t>
  </si>
  <si>
    <t>CSE-31 (Digital Systems)</t>
  </si>
  <si>
    <t>CSE-31L (Digitial Systems Lab)</t>
  </si>
  <si>
    <t>CSE-50 (Signals and Systmes)</t>
  </si>
  <si>
    <t>CSE-90 (?)</t>
  </si>
  <si>
    <t>CSE-70A (Network Analysis)</t>
  </si>
  <si>
    <t>ICS-90 New Students Seminar)</t>
  </si>
  <si>
    <t>Computer Science</t>
  </si>
  <si>
    <t>Computer Game Science</t>
  </si>
  <si>
    <t>Computer Science/Engineering</t>
  </si>
  <si>
    <t>Informatics</t>
  </si>
  <si>
    <t>Software Engineering</t>
  </si>
  <si>
    <t>Freshman</t>
  </si>
  <si>
    <t>Transfers</t>
  </si>
  <si>
    <t>Total</t>
  </si>
  <si>
    <t>Major</t>
  </si>
  <si>
    <t>ICS, Undeclared</t>
  </si>
  <si>
    <t>Raw</t>
  </si>
  <si>
    <t>Percent</t>
  </si>
  <si>
    <t>Data Science</t>
  </si>
  <si>
    <t>Grand Total</t>
  </si>
  <si>
    <t>Admission by Year</t>
  </si>
  <si>
    <t>All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</si>
</sst>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/>
    <xf numFmtId="1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Incomming Students by Major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v>2012-2013</c:v>
          </c:tx>
          <c:invertIfNegative val="0"/>
          <c:cat>
            <c:strRef>
              <c:f>Admissions!$A$3:$A$10</c:f>
              <c:strCache>
                <c:ptCount val="8"/>
                <c:pt idx="0">
                  <c:v>BIM</c:v>
                </c:pt>
                <c:pt idx="1">
                  <c:v>Computer Game Science</c:v>
                </c:pt>
                <c:pt idx="2">
                  <c:v>Computer Science</c:v>
                </c:pt>
                <c:pt idx="3">
                  <c:v>Computer Science/Engineering</c:v>
                </c:pt>
                <c:pt idx="4">
                  <c:v>Data Science</c:v>
                </c:pt>
                <c:pt idx="5">
                  <c:v>ICS, Undeclared</c:v>
                </c:pt>
                <c:pt idx="6">
                  <c:v>Informatics</c:v>
                </c:pt>
                <c:pt idx="7">
                  <c:v>Software Engineering</c:v>
                </c:pt>
              </c:strCache>
            </c:strRef>
          </c:cat>
          <c:val>
            <c:numRef>
              <c:f>Admissions!$D$3:$D$10</c:f>
              <c:numCache>
                <c:formatCode>General</c:formatCode>
                <c:ptCount val="8"/>
                <c:pt idx="0">
                  <c:v>44</c:v>
                </c:pt>
                <c:pt idx="1">
                  <c:v>90</c:v>
                </c:pt>
                <c:pt idx="2">
                  <c:v>184</c:v>
                </c:pt>
                <c:pt idx="3">
                  <c:v>32</c:v>
                </c:pt>
                <c:pt idx="5">
                  <c:v>35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ser>
          <c:idx val="5"/>
          <c:order val="1"/>
          <c:tx>
            <c:v>2013-2014</c:v>
          </c:tx>
          <c:invertIfNegative val="0"/>
          <c:cat>
            <c:strRef>
              <c:f>Admissions!$A$3:$A$10</c:f>
              <c:strCache>
                <c:ptCount val="8"/>
                <c:pt idx="0">
                  <c:v>BIM</c:v>
                </c:pt>
                <c:pt idx="1">
                  <c:v>Computer Game Science</c:v>
                </c:pt>
                <c:pt idx="2">
                  <c:v>Computer Science</c:v>
                </c:pt>
                <c:pt idx="3">
                  <c:v>Computer Science/Engineering</c:v>
                </c:pt>
                <c:pt idx="4">
                  <c:v>Data Science</c:v>
                </c:pt>
                <c:pt idx="5">
                  <c:v>ICS, Undeclared</c:v>
                </c:pt>
                <c:pt idx="6">
                  <c:v>Informatics</c:v>
                </c:pt>
                <c:pt idx="7">
                  <c:v>Software Engineering</c:v>
                </c:pt>
              </c:strCache>
            </c:strRef>
          </c:cat>
          <c:val>
            <c:numRef>
              <c:f>Admissions!$G$3:$G$10</c:f>
              <c:numCache>
                <c:formatCode>General</c:formatCode>
                <c:ptCount val="8"/>
                <c:pt idx="0">
                  <c:v>77</c:v>
                </c:pt>
                <c:pt idx="1">
                  <c:v>93</c:v>
                </c:pt>
                <c:pt idx="2">
                  <c:v>321</c:v>
                </c:pt>
                <c:pt idx="3">
                  <c:v>56</c:v>
                </c:pt>
                <c:pt idx="5">
                  <c:v>22</c:v>
                </c:pt>
                <c:pt idx="6">
                  <c:v>26</c:v>
                </c:pt>
                <c:pt idx="7">
                  <c:v>25</c:v>
                </c:pt>
              </c:numCache>
            </c:numRef>
          </c:val>
        </c:ser>
        <c:ser>
          <c:idx val="0"/>
          <c:order val="2"/>
          <c:tx>
            <c:v>2014-2015</c:v>
          </c:tx>
          <c:invertIfNegative val="0"/>
          <c:val>
            <c:numRef>
              <c:f>Admissions!$J$3:$J$10</c:f>
              <c:numCache>
                <c:formatCode>General</c:formatCode>
                <c:ptCount val="8"/>
                <c:pt idx="0">
                  <c:v>35</c:v>
                </c:pt>
                <c:pt idx="1">
                  <c:v>71</c:v>
                </c:pt>
                <c:pt idx="2">
                  <c:v>453</c:v>
                </c:pt>
                <c:pt idx="3">
                  <c:v>49</c:v>
                </c:pt>
                <c:pt idx="5">
                  <c:v>20</c:v>
                </c:pt>
                <c:pt idx="6">
                  <c:v>24</c:v>
                </c:pt>
                <c:pt idx="7">
                  <c:v>44</c:v>
                </c:pt>
              </c:numCache>
            </c:numRef>
          </c:val>
        </c:ser>
        <c:ser>
          <c:idx val="1"/>
          <c:order val="3"/>
          <c:tx>
            <c:v>2015-2016</c:v>
          </c:tx>
          <c:invertIfNegative val="0"/>
          <c:val>
            <c:numRef>
              <c:f>Admissions!$M$3:$M$10</c:f>
              <c:numCache>
                <c:formatCode>General</c:formatCode>
                <c:ptCount val="8"/>
                <c:pt idx="0">
                  <c:v>33</c:v>
                </c:pt>
                <c:pt idx="1">
                  <c:v>74</c:v>
                </c:pt>
                <c:pt idx="2">
                  <c:v>333</c:v>
                </c:pt>
                <c:pt idx="3">
                  <c:v>69</c:v>
                </c:pt>
                <c:pt idx="4">
                  <c:v>4</c:v>
                </c:pt>
                <c:pt idx="5">
                  <c:v>12</c:v>
                </c:pt>
                <c:pt idx="6">
                  <c:v>14</c:v>
                </c:pt>
                <c:pt idx="7">
                  <c:v>40</c:v>
                </c:pt>
              </c:numCache>
            </c:numRef>
          </c:val>
        </c:ser>
        <c:ser>
          <c:idx val="2"/>
          <c:order val="4"/>
          <c:tx>
            <c:v>2016-2017</c:v>
          </c:tx>
          <c:invertIfNegative val="0"/>
          <c:val>
            <c:numRef>
              <c:f>Admissions!$P$3:$P$10</c:f>
              <c:numCache>
                <c:formatCode>General</c:formatCode>
                <c:ptCount val="8"/>
                <c:pt idx="0">
                  <c:v>30</c:v>
                </c:pt>
                <c:pt idx="1">
                  <c:v>78</c:v>
                </c:pt>
                <c:pt idx="2">
                  <c:v>541</c:v>
                </c:pt>
                <c:pt idx="3">
                  <c:v>121</c:v>
                </c:pt>
                <c:pt idx="4">
                  <c:v>12</c:v>
                </c:pt>
                <c:pt idx="5">
                  <c:v>0</c:v>
                </c:pt>
                <c:pt idx="6">
                  <c:v>18</c:v>
                </c:pt>
                <c:pt idx="7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2464"/>
        <c:axId val="48836544"/>
      </c:barChart>
      <c:catAx>
        <c:axId val="19366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48836544"/>
        <c:crosses val="autoZero"/>
        <c:auto val="1"/>
        <c:lblAlgn val="ctr"/>
        <c:lblOffset val="100"/>
        <c:noMultiLvlLbl val="0"/>
      </c:catAx>
      <c:valAx>
        <c:axId val="4883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6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Incomming Major % by Popularity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Admissions!$A$3</c:f>
              <c:strCache>
                <c:ptCount val="1"/>
                <c:pt idx="0">
                  <c:v>BIM</c:v>
                </c:pt>
              </c:strCache>
            </c:strRef>
          </c:tx>
          <c:invertIfNegative val="0"/>
          <c:cat>
            <c:numRef>
              <c:f>Admissions!$E$36:$E$40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Admissions!$Y$3:$AC$3</c:f>
              <c:numCache>
                <c:formatCode>General</c:formatCode>
                <c:ptCount val="5"/>
                <c:pt idx="0">
                  <c:v>44</c:v>
                </c:pt>
                <c:pt idx="1">
                  <c:v>77</c:v>
                </c:pt>
                <c:pt idx="2">
                  <c:v>35</c:v>
                </c:pt>
                <c:pt idx="3">
                  <c:v>33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strRef>
              <c:f>Admissions!$A$4</c:f>
              <c:strCache>
                <c:ptCount val="1"/>
                <c:pt idx="0">
                  <c:v>Computer Game Science</c:v>
                </c:pt>
              </c:strCache>
            </c:strRef>
          </c:tx>
          <c:invertIfNegative val="0"/>
          <c:cat>
            <c:numRef>
              <c:f>Admissions!$E$36:$E$40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Admissions!$Y$4:$AC$4</c:f>
              <c:numCache>
                <c:formatCode>General</c:formatCode>
                <c:ptCount val="5"/>
                <c:pt idx="0">
                  <c:v>90</c:v>
                </c:pt>
                <c:pt idx="1">
                  <c:v>93</c:v>
                </c:pt>
                <c:pt idx="2">
                  <c:v>71</c:v>
                </c:pt>
                <c:pt idx="3">
                  <c:v>74</c:v>
                </c:pt>
                <c:pt idx="4">
                  <c:v>78</c:v>
                </c:pt>
              </c:numCache>
            </c:numRef>
          </c:val>
        </c:ser>
        <c:ser>
          <c:idx val="2"/>
          <c:order val="2"/>
          <c:tx>
            <c:strRef>
              <c:f>Admissions!$A$5</c:f>
              <c:strCache>
                <c:ptCount val="1"/>
                <c:pt idx="0">
                  <c:v>Computer Science</c:v>
                </c:pt>
              </c:strCache>
            </c:strRef>
          </c:tx>
          <c:invertIfNegative val="0"/>
          <c:cat>
            <c:numRef>
              <c:f>Admissions!$E$36:$E$40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Admissions!$Y$5:$AC$5</c:f>
              <c:numCache>
                <c:formatCode>General</c:formatCode>
                <c:ptCount val="5"/>
                <c:pt idx="0">
                  <c:v>184</c:v>
                </c:pt>
                <c:pt idx="1">
                  <c:v>321</c:v>
                </c:pt>
                <c:pt idx="2">
                  <c:v>453</c:v>
                </c:pt>
                <c:pt idx="3">
                  <c:v>333</c:v>
                </c:pt>
                <c:pt idx="4">
                  <c:v>541</c:v>
                </c:pt>
              </c:numCache>
            </c:numRef>
          </c:val>
        </c:ser>
        <c:ser>
          <c:idx val="3"/>
          <c:order val="3"/>
          <c:tx>
            <c:strRef>
              <c:f>Admissions!$A$6</c:f>
              <c:strCache>
                <c:ptCount val="1"/>
                <c:pt idx="0">
                  <c:v>Computer Science/Engineering</c:v>
                </c:pt>
              </c:strCache>
            </c:strRef>
          </c:tx>
          <c:invertIfNegative val="0"/>
          <c:cat>
            <c:numRef>
              <c:f>Admissions!$E$36:$E$40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Admissions!$Y$6:$AC$6</c:f>
              <c:numCache>
                <c:formatCode>General</c:formatCode>
                <c:ptCount val="5"/>
                <c:pt idx="0">
                  <c:v>32</c:v>
                </c:pt>
                <c:pt idx="1">
                  <c:v>56</c:v>
                </c:pt>
                <c:pt idx="2">
                  <c:v>49</c:v>
                </c:pt>
                <c:pt idx="3">
                  <c:v>69</c:v>
                </c:pt>
                <c:pt idx="4">
                  <c:v>121</c:v>
                </c:pt>
              </c:numCache>
            </c:numRef>
          </c:val>
        </c:ser>
        <c:ser>
          <c:idx val="4"/>
          <c:order val="4"/>
          <c:tx>
            <c:strRef>
              <c:f>Admissions!$A$7</c:f>
              <c:strCache>
                <c:ptCount val="1"/>
                <c:pt idx="0">
                  <c:v>Data Science</c:v>
                </c:pt>
              </c:strCache>
            </c:strRef>
          </c:tx>
          <c:invertIfNegative val="0"/>
          <c:cat>
            <c:numRef>
              <c:f>Admissions!$E$36:$E$40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Admissions!$Y$7:$AC$7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12</c:v>
                </c:pt>
              </c:numCache>
            </c:numRef>
          </c:val>
        </c:ser>
        <c:ser>
          <c:idx val="5"/>
          <c:order val="5"/>
          <c:tx>
            <c:strRef>
              <c:f>Admissions!$A$8</c:f>
              <c:strCache>
                <c:ptCount val="1"/>
                <c:pt idx="0">
                  <c:v>ICS, Undeclared</c:v>
                </c:pt>
              </c:strCache>
            </c:strRef>
          </c:tx>
          <c:invertIfNegative val="0"/>
          <c:cat>
            <c:numRef>
              <c:f>Admissions!$E$36:$E$40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Admissions!$Y$8:$AC$8</c:f>
              <c:numCache>
                <c:formatCode>General</c:formatCode>
                <c:ptCount val="5"/>
                <c:pt idx="0">
                  <c:v>35</c:v>
                </c:pt>
                <c:pt idx="1">
                  <c:v>22</c:v>
                </c:pt>
                <c:pt idx="2">
                  <c:v>20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Admissions!$A$9</c:f>
              <c:strCache>
                <c:ptCount val="1"/>
                <c:pt idx="0">
                  <c:v>Informatics</c:v>
                </c:pt>
              </c:strCache>
            </c:strRef>
          </c:tx>
          <c:invertIfNegative val="0"/>
          <c:cat>
            <c:numRef>
              <c:f>Admissions!$E$36:$E$40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Admissions!$Y$9:$AC$9</c:f>
              <c:numCache>
                <c:formatCode>General</c:formatCode>
                <c:ptCount val="5"/>
                <c:pt idx="0">
                  <c:v>10</c:v>
                </c:pt>
                <c:pt idx="1">
                  <c:v>26</c:v>
                </c:pt>
                <c:pt idx="2">
                  <c:v>24</c:v>
                </c:pt>
                <c:pt idx="3">
                  <c:v>14</c:v>
                </c:pt>
                <c:pt idx="4">
                  <c:v>18</c:v>
                </c:pt>
              </c:numCache>
            </c:numRef>
          </c:val>
        </c:ser>
        <c:ser>
          <c:idx val="7"/>
          <c:order val="7"/>
          <c:tx>
            <c:strRef>
              <c:f>Admissions!$A$10</c:f>
              <c:strCache>
                <c:ptCount val="1"/>
                <c:pt idx="0">
                  <c:v>Software Engineering</c:v>
                </c:pt>
              </c:strCache>
            </c:strRef>
          </c:tx>
          <c:invertIfNegative val="0"/>
          <c:cat>
            <c:numRef>
              <c:f>Admissions!$E$36:$E$40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Admissions!$Y$10:$AC$10</c:f>
              <c:numCache>
                <c:formatCode>General</c:formatCode>
                <c:ptCount val="5"/>
                <c:pt idx="0">
                  <c:v>10</c:v>
                </c:pt>
                <c:pt idx="1">
                  <c:v>25</c:v>
                </c:pt>
                <c:pt idx="2">
                  <c:v>44</c:v>
                </c:pt>
                <c:pt idx="3">
                  <c:v>40</c:v>
                </c:pt>
                <c:pt idx="4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315712"/>
        <c:axId val="48838848"/>
      </c:barChart>
      <c:catAx>
        <c:axId val="1953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38848"/>
        <c:crosses val="autoZero"/>
        <c:auto val="1"/>
        <c:lblAlgn val="ctr"/>
        <c:lblOffset val="100"/>
        <c:noMultiLvlLbl val="0"/>
      </c:catAx>
      <c:valAx>
        <c:axId val="488388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5315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Major %</a:t>
            </a:r>
            <a:r>
              <a:rPr lang="en-US" baseline="0"/>
              <a:t> by Popularity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Admissions!$A$37</c:f>
              <c:strCache>
                <c:ptCount val="1"/>
                <c:pt idx="0">
                  <c:v>BIM</c:v>
                </c:pt>
              </c:strCache>
            </c:strRef>
          </c:tx>
          <c:invertIfNegative val="0"/>
          <c:cat>
            <c:strRef>
              <c:f>Admissions!$B$35</c:f>
              <c:strCache>
                <c:ptCount val="1"/>
                <c:pt idx="0">
                  <c:v>All Years</c:v>
                </c:pt>
              </c:strCache>
            </c:strRef>
          </c:cat>
          <c:val>
            <c:numRef>
              <c:f>Admissions!$B$37</c:f>
              <c:numCache>
                <c:formatCode>General</c:formatCode>
                <c:ptCount val="1"/>
                <c:pt idx="0">
                  <c:v>219</c:v>
                </c:pt>
              </c:numCache>
            </c:numRef>
          </c:val>
        </c:ser>
        <c:ser>
          <c:idx val="1"/>
          <c:order val="1"/>
          <c:tx>
            <c:strRef>
              <c:f>Admissions!$A$38</c:f>
              <c:strCache>
                <c:ptCount val="1"/>
                <c:pt idx="0">
                  <c:v>Computer Game Science</c:v>
                </c:pt>
              </c:strCache>
            </c:strRef>
          </c:tx>
          <c:invertIfNegative val="0"/>
          <c:cat>
            <c:strRef>
              <c:f>Admissions!$B$35</c:f>
              <c:strCache>
                <c:ptCount val="1"/>
                <c:pt idx="0">
                  <c:v>All Years</c:v>
                </c:pt>
              </c:strCache>
            </c:strRef>
          </c:cat>
          <c:val>
            <c:numRef>
              <c:f>Admissions!$B$38</c:f>
              <c:numCache>
                <c:formatCode>General</c:formatCode>
                <c:ptCount val="1"/>
                <c:pt idx="0">
                  <c:v>406</c:v>
                </c:pt>
              </c:numCache>
            </c:numRef>
          </c:val>
        </c:ser>
        <c:ser>
          <c:idx val="2"/>
          <c:order val="2"/>
          <c:tx>
            <c:strRef>
              <c:f>Admissions!$A$39</c:f>
              <c:strCache>
                <c:ptCount val="1"/>
                <c:pt idx="0">
                  <c:v>Computer Science</c:v>
                </c:pt>
              </c:strCache>
            </c:strRef>
          </c:tx>
          <c:invertIfNegative val="0"/>
          <c:cat>
            <c:strRef>
              <c:f>Admissions!$B$35</c:f>
              <c:strCache>
                <c:ptCount val="1"/>
                <c:pt idx="0">
                  <c:v>All Years</c:v>
                </c:pt>
              </c:strCache>
            </c:strRef>
          </c:cat>
          <c:val>
            <c:numRef>
              <c:f>Admissions!$B$39</c:f>
              <c:numCache>
                <c:formatCode>General</c:formatCode>
                <c:ptCount val="1"/>
                <c:pt idx="0">
                  <c:v>1832</c:v>
                </c:pt>
              </c:numCache>
            </c:numRef>
          </c:val>
        </c:ser>
        <c:ser>
          <c:idx val="3"/>
          <c:order val="3"/>
          <c:tx>
            <c:strRef>
              <c:f>Admissions!$A$40</c:f>
              <c:strCache>
                <c:ptCount val="1"/>
                <c:pt idx="0">
                  <c:v>Computer Science/Engineering</c:v>
                </c:pt>
              </c:strCache>
            </c:strRef>
          </c:tx>
          <c:invertIfNegative val="0"/>
          <c:cat>
            <c:strRef>
              <c:f>Admissions!$B$35</c:f>
              <c:strCache>
                <c:ptCount val="1"/>
                <c:pt idx="0">
                  <c:v>All Years</c:v>
                </c:pt>
              </c:strCache>
            </c:strRef>
          </c:cat>
          <c:val>
            <c:numRef>
              <c:f>Admissions!$B$40</c:f>
              <c:numCache>
                <c:formatCode>General</c:formatCode>
                <c:ptCount val="1"/>
                <c:pt idx="0">
                  <c:v>327</c:v>
                </c:pt>
              </c:numCache>
            </c:numRef>
          </c:val>
        </c:ser>
        <c:ser>
          <c:idx val="4"/>
          <c:order val="4"/>
          <c:tx>
            <c:strRef>
              <c:f>Admissions!$A$41</c:f>
              <c:strCache>
                <c:ptCount val="1"/>
                <c:pt idx="0">
                  <c:v>Data Science</c:v>
                </c:pt>
              </c:strCache>
            </c:strRef>
          </c:tx>
          <c:invertIfNegative val="0"/>
          <c:cat>
            <c:strRef>
              <c:f>Admissions!$B$35</c:f>
              <c:strCache>
                <c:ptCount val="1"/>
                <c:pt idx="0">
                  <c:v>All Years</c:v>
                </c:pt>
              </c:strCache>
            </c:strRef>
          </c:cat>
          <c:val>
            <c:numRef>
              <c:f>Admissions!$B$41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5"/>
          <c:order val="5"/>
          <c:tx>
            <c:strRef>
              <c:f>Admissions!$A$42</c:f>
              <c:strCache>
                <c:ptCount val="1"/>
                <c:pt idx="0">
                  <c:v>ICS, Undeclared</c:v>
                </c:pt>
              </c:strCache>
            </c:strRef>
          </c:tx>
          <c:invertIfNegative val="0"/>
          <c:cat>
            <c:strRef>
              <c:f>Admissions!$B$35</c:f>
              <c:strCache>
                <c:ptCount val="1"/>
                <c:pt idx="0">
                  <c:v>All Years</c:v>
                </c:pt>
              </c:strCache>
            </c:strRef>
          </c:cat>
          <c:val>
            <c:numRef>
              <c:f>Admissions!$B$42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</c:ser>
        <c:ser>
          <c:idx val="6"/>
          <c:order val="6"/>
          <c:tx>
            <c:strRef>
              <c:f>Admissions!$A$43</c:f>
              <c:strCache>
                <c:ptCount val="1"/>
                <c:pt idx="0">
                  <c:v>Informatics</c:v>
                </c:pt>
              </c:strCache>
            </c:strRef>
          </c:tx>
          <c:invertIfNegative val="0"/>
          <c:cat>
            <c:strRef>
              <c:f>Admissions!$B$35</c:f>
              <c:strCache>
                <c:ptCount val="1"/>
                <c:pt idx="0">
                  <c:v>All Years</c:v>
                </c:pt>
              </c:strCache>
            </c:strRef>
          </c:cat>
          <c:val>
            <c:numRef>
              <c:f>Admissions!$B$43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</c:ser>
        <c:ser>
          <c:idx val="7"/>
          <c:order val="7"/>
          <c:tx>
            <c:strRef>
              <c:f>Admissions!$A$44</c:f>
              <c:strCache>
                <c:ptCount val="1"/>
                <c:pt idx="0">
                  <c:v>Software Engineering</c:v>
                </c:pt>
              </c:strCache>
            </c:strRef>
          </c:tx>
          <c:invertIfNegative val="0"/>
          <c:cat>
            <c:strRef>
              <c:f>Admissions!$B$35</c:f>
              <c:strCache>
                <c:ptCount val="1"/>
                <c:pt idx="0">
                  <c:v>All Years</c:v>
                </c:pt>
              </c:strCache>
            </c:strRef>
          </c:cat>
          <c:val>
            <c:numRef>
              <c:f>Admissions!$B$44</c:f>
              <c:numCache>
                <c:formatCode>General</c:formatCode>
                <c:ptCount val="1"/>
                <c:pt idx="0">
                  <c:v>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316736"/>
        <c:axId val="195281472"/>
      </c:barChart>
      <c:catAx>
        <c:axId val="19531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95281472"/>
        <c:crosses val="autoZero"/>
        <c:auto val="1"/>
        <c:lblAlgn val="ctr"/>
        <c:lblOffset val="100"/>
        <c:noMultiLvlLbl val="0"/>
      </c:catAx>
      <c:valAx>
        <c:axId val="195281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5316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28574</xdr:rowOff>
    </xdr:from>
    <xdr:to>
      <xdr:col>5</xdr:col>
      <xdr:colOff>142875</xdr:colOff>
      <xdr:row>31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12</xdr:row>
      <xdr:rowOff>47625</xdr:rowOff>
    </xdr:from>
    <xdr:to>
      <xdr:col>20</xdr:col>
      <xdr:colOff>571500</xdr:colOff>
      <xdr:row>31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32</xdr:row>
      <xdr:rowOff>66674</xdr:rowOff>
    </xdr:from>
    <xdr:to>
      <xdr:col>20</xdr:col>
      <xdr:colOff>571500</xdr:colOff>
      <xdr:row>51</xdr:row>
      <xdr:rowOff>152399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B24" sqref="B24"/>
    </sheetView>
  </sheetViews>
  <sheetFormatPr defaultRowHeight="15" x14ac:dyDescent="0.25"/>
  <cols>
    <col min="1" max="1" width="34" bestFit="1" customWidth="1"/>
    <col min="2" max="2" width="8" customWidth="1"/>
    <col min="3" max="3" width="7.140625" customWidth="1"/>
    <col min="4" max="4" width="7.42578125" customWidth="1"/>
    <col min="5" max="5" width="6.42578125" customWidth="1"/>
    <col min="6" max="8" width="8.140625" bestFit="1" customWidth="1"/>
    <col min="10" max="10" width="34.28515625" bestFit="1" customWidth="1"/>
  </cols>
  <sheetData>
    <row r="1" spans="1:10" x14ac:dyDescent="0.25">
      <c r="A1" t="s">
        <v>22</v>
      </c>
      <c r="B1" s="1" t="s">
        <v>2</v>
      </c>
      <c r="C1" s="1" t="s">
        <v>0</v>
      </c>
      <c r="D1" s="1" t="s">
        <v>1</v>
      </c>
      <c r="E1" s="1" t="s">
        <v>14</v>
      </c>
      <c r="F1" s="1" t="s">
        <v>13</v>
      </c>
      <c r="G1" s="1" t="s">
        <v>13</v>
      </c>
      <c r="H1" s="1" t="s">
        <v>12</v>
      </c>
      <c r="J1" s="2" t="s">
        <v>3</v>
      </c>
    </row>
    <row r="2" spans="1:10" x14ac:dyDescent="0.25">
      <c r="A2" t="s">
        <v>44</v>
      </c>
      <c r="B2" s="1"/>
      <c r="C2" s="1"/>
      <c r="D2" s="1"/>
      <c r="E2" s="1"/>
      <c r="F2" s="1" t="s">
        <v>41</v>
      </c>
      <c r="G2" s="1" t="s">
        <v>42</v>
      </c>
      <c r="H2" s="1"/>
      <c r="J2" t="s">
        <v>4</v>
      </c>
    </row>
    <row r="3" spans="1:10" x14ac:dyDescent="0.25">
      <c r="J3" t="s">
        <v>5</v>
      </c>
    </row>
    <row r="4" spans="1:10" x14ac:dyDescent="0.25">
      <c r="A4" t="s">
        <v>55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2</v>
      </c>
      <c r="J4" t="s">
        <v>6</v>
      </c>
    </row>
    <row r="5" spans="1:10" x14ac:dyDescent="0.25">
      <c r="A5" t="s">
        <v>56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2</v>
      </c>
      <c r="J5" t="s">
        <v>7</v>
      </c>
    </row>
    <row r="6" spans="1:10" x14ac:dyDescent="0.25">
      <c r="A6" t="s">
        <v>57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2</v>
      </c>
      <c r="J6" t="s">
        <v>8</v>
      </c>
    </row>
    <row r="7" spans="1:10" x14ac:dyDescent="0.25">
      <c r="A7" t="s">
        <v>52</v>
      </c>
      <c r="B7">
        <v>2</v>
      </c>
      <c r="C7">
        <v>1</v>
      </c>
      <c r="D7">
        <v>1</v>
      </c>
      <c r="E7">
        <v>1</v>
      </c>
      <c r="F7">
        <v>1</v>
      </c>
      <c r="G7">
        <v>1</v>
      </c>
      <c r="J7" t="s">
        <v>9</v>
      </c>
    </row>
    <row r="8" spans="1:10" x14ac:dyDescent="0.25">
      <c r="A8" t="s">
        <v>53</v>
      </c>
      <c r="B8">
        <v>2</v>
      </c>
      <c r="C8">
        <v>2</v>
      </c>
      <c r="D8">
        <v>2</v>
      </c>
      <c r="E8">
        <v>2</v>
      </c>
      <c r="H8">
        <v>2</v>
      </c>
      <c r="J8" t="s">
        <v>10</v>
      </c>
    </row>
    <row r="9" spans="1:10" x14ac:dyDescent="0.25">
      <c r="A9" t="s">
        <v>50</v>
      </c>
      <c r="C9">
        <v>2</v>
      </c>
      <c r="D9">
        <v>2</v>
      </c>
      <c r="E9">
        <v>2</v>
      </c>
      <c r="H9">
        <v>1</v>
      </c>
      <c r="J9" t="s">
        <v>11</v>
      </c>
    </row>
    <row r="10" spans="1:10" x14ac:dyDescent="0.25">
      <c r="A10" t="s">
        <v>18</v>
      </c>
      <c r="C10">
        <v>1</v>
      </c>
      <c r="E10">
        <v>1</v>
      </c>
      <c r="F10">
        <v>1</v>
      </c>
      <c r="G10">
        <v>1</v>
      </c>
      <c r="H10">
        <v>1</v>
      </c>
    </row>
    <row r="11" spans="1:10" x14ac:dyDescent="0.25">
      <c r="A11" t="s">
        <v>16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</row>
    <row r="12" spans="1:10" x14ac:dyDescent="0.25">
      <c r="A12" t="s">
        <v>17</v>
      </c>
      <c r="C12">
        <v>1</v>
      </c>
      <c r="D12">
        <v>2</v>
      </c>
      <c r="E12">
        <v>1</v>
      </c>
      <c r="F12">
        <v>1</v>
      </c>
      <c r="G12">
        <v>1</v>
      </c>
      <c r="H12">
        <v>1</v>
      </c>
    </row>
    <row r="13" spans="1:10" x14ac:dyDescent="0.25">
      <c r="A13" t="s">
        <v>60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</row>
    <row r="14" spans="1:10" x14ac:dyDescent="0.25">
      <c r="A14" t="s">
        <v>61</v>
      </c>
      <c r="E14">
        <v>2</v>
      </c>
      <c r="F14">
        <v>2</v>
      </c>
      <c r="G14">
        <v>2</v>
      </c>
    </row>
    <row r="15" spans="1:10" x14ac:dyDescent="0.25">
      <c r="A15" t="s">
        <v>62</v>
      </c>
      <c r="B15">
        <v>2</v>
      </c>
      <c r="C15">
        <v>2</v>
      </c>
      <c r="D15">
        <v>2</v>
      </c>
      <c r="E15">
        <v>2</v>
      </c>
    </row>
    <row r="16" spans="1:10" x14ac:dyDescent="0.25">
      <c r="A16" t="s">
        <v>63</v>
      </c>
      <c r="B16">
        <v>2</v>
      </c>
      <c r="C16">
        <v>2</v>
      </c>
      <c r="D16">
        <v>2</v>
      </c>
      <c r="E16">
        <v>2</v>
      </c>
    </row>
    <row r="17" spans="1:8" x14ac:dyDescent="0.25">
      <c r="A17" t="s">
        <v>64</v>
      </c>
      <c r="C17">
        <v>2</v>
      </c>
      <c r="D17">
        <v>2</v>
      </c>
      <c r="E17">
        <v>2</v>
      </c>
    </row>
    <row r="18" spans="1:8" x14ac:dyDescent="0.25">
      <c r="A18" t="s">
        <v>65</v>
      </c>
      <c r="C18">
        <v>2</v>
      </c>
    </row>
    <row r="19" spans="1:8" x14ac:dyDescent="0.25">
      <c r="A19" t="s">
        <v>78</v>
      </c>
      <c r="C19">
        <v>1</v>
      </c>
      <c r="F19">
        <v>1</v>
      </c>
      <c r="G19">
        <v>1</v>
      </c>
    </row>
    <row r="20" spans="1:8" x14ac:dyDescent="0.25">
      <c r="A20" t="s">
        <v>54</v>
      </c>
      <c r="D20">
        <v>1</v>
      </c>
    </row>
    <row r="21" spans="1:8" x14ac:dyDescent="0.25">
      <c r="A21" t="s">
        <v>58</v>
      </c>
      <c r="D21">
        <v>1</v>
      </c>
    </row>
    <row r="22" spans="1:8" x14ac:dyDescent="0.25">
      <c r="A22" t="s">
        <v>59</v>
      </c>
      <c r="D22">
        <v>1</v>
      </c>
    </row>
    <row r="23" spans="1:8" x14ac:dyDescent="0.25">
      <c r="A23" t="s">
        <v>66</v>
      </c>
      <c r="D23">
        <v>2</v>
      </c>
    </row>
    <row r="24" spans="1:8" x14ac:dyDescent="0.25">
      <c r="A24" t="s">
        <v>67</v>
      </c>
      <c r="D24">
        <v>2</v>
      </c>
    </row>
    <row r="25" spans="1:8" x14ac:dyDescent="0.25">
      <c r="A25" t="s">
        <v>19</v>
      </c>
      <c r="B25">
        <v>1</v>
      </c>
      <c r="C25">
        <v>1</v>
      </c>
      <c r="D25">
        <v>2</v>
      </c>
      <c r="E25">
        <v>1</v>
      </c>
      <c r="F25">
        <v>2</v>
      </c>
      <c r="G25">
        <v>2</v>
      </c>
      <c r="H25">
        <v>1</v>
      </c>
    </row>
    <row r="26" spans="1:8" x14ac:dyDescent="0.25">
      <c r="A26" t="s">
        <v>20</v>
      </c>
      <c r="B26">
        <v>1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</row>
    <row r="27" spans="1:8" x14ac:dyDescent="0.25">
      <c r="A27" t="s">
        <v>21</v>
      </c>
      <c r="B27">
        <v>1</v>
      </c>
      <c r="F27">
        <v>2</v>
      </c>
      <c r="G27">
        <v>2</v>
      </c>
      <c r="H27">
        <v>2</v>
      </c>
    </row>
    <row r="28" spans="1:8" x14ac:dyDescent="0.25">
      <c r="A28" t="s">
        <v>23</v>
      </c>
      <c r="B28">
        <v>2</v>
      </c>
      <c r="F28">
        <v>2</v>
      </c>
      <c r="G28">
        <v>2</v>
      </c>
      <c r="H28">
        <v>2</v>
      </c>
    </row>
    <row r="29" spans="1:8" x14ac:dyDescent="0.25">
      <c r="A29" t="s">
        <v>24</v>
      </c>
      <c r="C29">
        <v>2</v>
      </c>
      <c r="F29">
        <v>2</v>
      </c>
      <c r="G29">
        <v>2</v>
      </c>
      <c r="H29">
        <v>2</v>
      </c>
    </row>
    <row r="30" spans="1:8" x14ac:dyDescent="0.25">
      <c r="A30" t="s">
        <v>46</v>
      </c>
      <c r="B30">
        <v>1</v>
      </c>
      <c r="C30">
        <v>1</v>
      </c>
      <c r="D30">
        <v>1</v>
      </c>
      <c r="E30">
        <v>1</v>
      </c>
      <c r="H30">
        <v>1</v>
      </c>
    </row>
    <row r="31" spans="1:8" x14ac:dyDescent="0.25">
      <c r="A31" t="s">
        <v>47</v>
      </c>
      <c r="B31">
        <v>1</v>
      </c>
      <c r="C31">
        <v>1</v>
      </c>
      <c r="D31">
        <v>1</v>
      </c>
      <c r="E31">
        <v>1</v>
      </c>
      <c r="H31">
        <v>1</v>
      </c>
    </row>
    <row r="32" spans="1:8" x14ac:dyDescent="0.25">
      <c r="A32" t="s">
        <v>48</v>
      </c>
      <c r="B32">
        <v>1</v>
      </c>
    </row>
    <row r="33" spans="1:8" x14ac:dyDescent="0.25">
      <c r="A33" t="s">
        <v>49</v>
      </c>
      <c r="B33">
        <v>2</v>
      </c>
    </row>
    <row r="34" spans="1:8" x14ac:dyDescent="0.25">
      <c r="A34" t="s">
        <v>51</v>
      </c>
      <c r="B34">
        <v>2</v>
      </c>
    </row>
    <row r="35" spans="1:8" x14ac:dyDescent="0.25">
      <c r="A35" t="s">
        <v>31</v>
      </c>
      <c r="F35">
        <v>1</v>
      </c>
      <c r="H35" s="1" t="s">
        <v>40</v>
      </c>
    </row>
    <row r="36" spans="1:8" x14ac:dyDescent="0.25">
      <c r="A36" t="s">
        <v>45</v>
      </c>
      <c r="C36">
        <v>1</v>
      </c>
      <c r="D36">
        <v>2</v>
      </c>
      <c r="E36">
        <v>1</v>
      </c>
    </row>
    <row r="37" spans="1:8" x14ac:dyDescent="0.25">
      <c r="A37" t="s">
        <v>68</v>
      </c>
      <c r="D37">
        <v>2</v>
      </c>
    </row>
    <row r="38" spans="1:8" x14ac:dyDescent="0.25">
      <c r="A38" t="s">
        <v>69</v>
      </c>
      <c r="E38">
        <v>2</v>
      </c>
    </row>
    <row r="39" spans="1:8" x14ac:dyDescent="0.25">
      <c r="A39" t="s">
        <v>70</v>
      </c>
      <c r="E39">
        <v>2</v>
      </c>
    </row>
    <row r="40" spans="1:8" x14ac:dyDescent="0.25">
      <c r="A40" t="s">
        <v>71</v>
      </c>
      <c r="E40">
        <v>2</v>
      </c>
    </row>
    <row r="41" spans="1:8" x14ac:dyDescent="0.25">
      <c r="A41" t="s">
        <v>72</v>
      </c>
      <c r="E41">
        <v>2</v>
      </c>
    </row>
    <row r="42" spans="1:8" x14ac:dyDescent="0.25">
      <c r="A42" t="s">
        <v>25</v>
      </c>
      <c r="F42">
        <v>2</v>
      </c>
      <c r="G42">
        <v>2</v>
      </c>
    </row>
    <row r="43" spans="1:8" x14ac:dyDescent="0.25">
      <c r="A43" t="s">
        <v>26</v>
      </c>
      <c r="F43">
        <v>2</v>
      </c>
      <c r="G43">
        <v>2</v>
      </c>
    </row>
    <row r="44" spans="1:8" x14ac:dyDescent="0.25">
      <c r="A44" t="s">
        <v>27</v>
      </c>
      <c r="F44">
        <v>2</v>
      </c>
      <c r="G44">
        <v>2</v>
      </c>
    </row>
    <row r="45" spans="1:8" x14ac:dyDescent="0.25">
      <c r="A45" t="s">
        <v>28</v>
      </c>
      <c r="F45">
        <v>2</v>
      </c>
      <c r="G45">
        <v>2</v>
      </c>
    </row>
    <row r="46" spans="1:8" x14ac:dyDescent="0.25">
      <c r="A46" t="s">
        <v>29</v>
      </c>
      <c r="F46">
        <v>2</v>
      </c>
      <c r="G46">
        <v>2</v>
      </c>
    </row>
    <row r="47" spans="1:8" x14ac:dyDescent="0.25">
      <c r="A47" t="s">
        <v>30</v>
      </c>
      <c r="F47">
        <v>2</v>
      </c>
      <c r="G47">
        <v>2</v>
      </c>
    </row>
    <row r="48" spans="1:8" x14ac:dyDescent="0.25">
      <c r="A48" t="s">
        <v>36</v>
      </c>
      <c r="H48">
        <v>1</v>
      </c>
    </row>
    <row r="49" spans="1:8" x14ac:dyDescent="0.25">
      <c r="A49" t="s">
        <v>35</v>
      </c>
      <c r="H49">
        <v>1</v>
      </c>
    </row>
    <row r="50" spans="1:8" x14ac:dyDescent="0.25">
      <c r="A50" t="s">
        <v>37</v>
      </c>
      <c r="H50">
        <v>2</v>
      </c>
    </row>
    <row r="51" spans="1:8" x14ac:dyDescent="0.25">
      <c r="A51" t="s">
        <v>38</v>
      </c>
      <c r="H51">
        <v>2</v>
      </c>
    </row>
    <row r="52" spans="1:8" x14ac:dyDescent="0.25">
      <c r="A52" t="s">
        <v>39</v>
      </c>
      <c r="H52">
        <v>2</v>
      </c>
    </row>
    <row r="53" spans="1:8" x14ac:dyDescent="0.25">
      <c r="A53" t="s">
        <v>73</v>
      </c>
      <c r="B53">
        <v>1</v>
      </c>
    </row>
    <row r="54" spans="1:8" x14ac:dyDescent="0.25">
      <c r="A54" t="s">
        <v>74</v>
      </c>
      <c r="B54">
        <v>2</v>
      </c>
    </row>
    <row r="55" spans="1:8" x14ac:dyDescent="0.25">
      <c r="A55" t="s">
        <v>75</v>
      </c>
      <c r="B55">
        <v>2</v>
      </c>
    </row>
    <row r="56" spans="1:8" x14ac:dyDescent="0.25">
      <c r="A56" t="s">
        <v>77</v>
      </c>
      <c r="B56">
        <v>2</v>
      </c>
    </row>
    <row r="57" spans="1:8" x14ac:dyDescent="0.25">
      <c r="A57" t="s">
        <v>76</v>
      </c>
      <c r="B57">
        <v>2</v>
      </c>
    </row>
    <row r="58" spans="1:8" x14ac:dyDescent="0.25">
      <c r="A58" t="s">
        <v>15</v>
      </c>
      <c r="D58">
        <v>1</v>
      </c>
    </row>
    <row r="59" spans="1:8" x14ac:dyDescent="0.25">
      <c r="A59" t="s">
        <v>32</v>
      </c>
      <c r="B59">
        <v>1</v>
      </c>
      <c r="G59">
        <v>1</v>
      </c>
    </row>
    <row r="60" spans="1:8" x14ac:dyDescent="0.25">
      <c r="A60" t="s">
        <v>33</v>
      </c>
      <c r="B60">
        <v>1</v>
      </c>
    </row>
    <row r="61" spans="1:8" x14ac:dyDescent="0.25">
      <c r="A61" t="s">
        <v>34</v>
      </c>
      <c r="B61">
        <v>2</v>
      </c>
      <c r="C61">
        <v>2</v>
      </c>
      <c r="F61">
        <v>2</v>
      </c>
    </row>
    <row r="63" spans="1:8" x14ac:dyDescent="0.25">
      <c r="A63" t="s">
        <v>43</v>
      </c>
      <c r="B63">
        <f t="shared" ref="B63:H63" si="0">COUNTIF(B4:B61,"&lt;&gt;")</f>
        <v>24</v>
      </c>
      <c r="C63">
        <f t="shared" si="0"/>
        <v>22</v>
      </c>
      <c r="D63">
        <f t="shared" si="0"/>
        <v>24</v>
      </c>
      <c r="E63">
        <f t="shared" si="0"/>
        <v>23</v>
      </c>
      <c r="F63">
        <f t="shared" si="0"/>
        <v>23</v>
      </c>
      <c r="G63">
        <f t="shared" si="0"/>
        <v>22</v>
      </c>
      <c r="H63">
        <f t="shared" si="0"/>
        <v>22</v>
      </c>
    </row>
  </sheetData>
  <autoFilter ref="B3:H61"/>
  <printOptions gridLines="1"/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tabSelected="1" workbookViewId="0">
      <selection activeCell="W17" sqref="W17"/>
    </sheetView>
  </sheetViews>
  <sheetFormatPr defaultRowHeight="15" x14ac:dyDescent="0.25"/>
  <cols>
    <col min="1" max="1" width="30.5703125" bestFit="1" customWidth="1"/>
    <col min="2" max="2" width="9.7109375" customWidth="1"/>
    <col min="3" max="17" width="9.140625" customWidth="1"/>
  </cols>
  <sheetData>
    <row r="1" spans="1:30" x14ac:dyDescent="0.25">
      <c r="B1" s="6">
        <v>2012</v>
      </c>
      <c r="C1" s="6"/>
      <c r="D1" s="6"/>
      <c r="E1" s="6">
        <v>2013</v>
      </c>
      <c r="F1" s="6"/>
      <c r="G1" s="6"/>
      <c r="H1" s="6">
        <v>2014</v>
      </c>
      <c r="I1" s="6"/>
      <c r="J1" s="6"/>
      <c r="K1" s="6">
        <v>2015</v>
      </c>
      <c r="L1" s="6"/>
      <c r="M1" s="6"/>
      <c r="N1" s="6">
        <v>2016</v>
      </c>
      <c r="O1" s="6"/>
      <c r="P1" s="6"/>
      <c r="Q1" s="6">
        <v>2017</v>
      </c>
      <c r="R1" s="6"/>
      <c r="S1" s="6"/>
      <c r="V1" t="s">
        <v>92</v>
      </c>
    </row>
    <row r="2" spans="1:30" x14ac:dyDescent="0.25">
      <c r="A2" t="s">
        <v>87</v>
      </c>
      <c r="B2" t="s">
        <v>84</v>
      </c>
      <c r="C2" t="s">
        <v>85</v>
      </c>
      <c r="D2" t="s">
        <v>86</v>
      </c>
      <c r="E2" t="s">
        <v>84</v>
      </c>
      <c r="F2" t="s">
        <v>85</v>
      </c>
      <c r="G2" t="s">
        <v>86</v>
      </c>
      <c r="H2" t="s">
        <v>84</v>
      </c>
      <c r="I2" t="s">
        <v>85</v>
      </c>
      <c r="J2" t="s">
        <v>86</v>
      </c>
      <c r="K2" t="s">
        <v>84</v>
      </c>
      <c r="L2" t="s">
        <v>85</v>
      </c>
      <c r="M2" t="s">
        <v>86</v>
      </c>
      <c r="N2" t="s">
        <v>84</v>
      </c>
      <c r="O2" t="s">
        <v>85</v>
      </c>
      <c r="P2" t="s">
        <v>86</v>
      </c>
      <c r="Q2" t="s">
        <v>84</v>
      </c>
      <c r="R2" t="s">
        <v>85</v>
      </c>
      <c r="S2" t="s">
        <v>86</v>
      </c>
    </row>
    <row r="3" spans="1:30" x14ac:dyDescent="0.25">
      <c r="A3" t="s">
        <v>12</v>
      </c>
      <c r="B3">
        <v>42</v>
      </c>
      <c r="C3">
        <v>2</v>
      </c>
      <c r="D3" s="2">
        <f>SUM(B3:C3)</f>
        <v>44</v>
      </c>
      <c r="E3">
        <v>68</v>
      </c>
      <c r="F3">
        <v>9</v>
      </c>
      <c r="G3" s="2">
        <f>SUM(E3:F3)</f>
        <v>77</v>
      </c>
      <c r="H3">
        <v>28</v>
      </c>
      <c r="I3">
        <v>7</v>
      </c>
      <c r="J3" s="2">
        <f>SUM(H3:I3)</f>
        <v>35</v>
      </c>
      <c r="K3">
        <v>21</v>
      </c>
      <c r="L3">
        <v>12</v>
      </c>
      <c r="M3" s="2">
        <f>SUM(K3:L3)</f>
        <v>33</v>
      </c>
      <c r="N3">
        <v>20</v>
      </c>
      <c r="O3">
        <v>10</v>
      </c>
      <c r="P3" s="2">
        <f>SUM(N3:O3)</f>
        <v>30</v>
      </c>
      <c r="Q3">
        <v>0</v>
      </c>
      <c r="R3">
        <v>0</v>
      </c>
      <c r="S3" s="2">
        <f>SUM(Q3:R3)</f>
        <v>0</v>
      </c>
      <c r="V3">
        <f>SUM(D3,G3,J3,M3,P3,S3)</f>
        <v>219</v>
      </c>
      <c r="Y3">
        <f>D3</f>
        <v>44</v>
      </c>
      <c r="Z3">
        <f>G3</f>
        <v>77</v>
      </c>
      <c r="AA3">
        <f>J3</f>
        <v>35</v>
      </c>
      <c r="AB3">
        <f>M3</f>
        <v>33</v>
      </c>
      <c r="AC3">
        <f>P3</f>
        <v>30</v>
      </c>
      <c r="AD3">
        <f>S3</f>
        <v>0</v>
      </c>
    </row>
    <row r="4" spans="1:30" x14ac:dyDescent="0.25">
      <c r="A4" t="s">
        <v>80</v>
      </c>
      <c r="B4">
        <v>71</v>
      </c>
      <c r="C4">
        <v>19</v>
      </c>
      <c r="D4" s="2">
        <f t="shared" ref="D4:D10" si="0">SUM(B4:C4)</f>
        <v>90</v>
      </c>
      <c r="E4">
        <v>72</v>
      </c>
      <c r="F4">
        <v>21</v>
      </c>
      <c r="G4" s="2">
        <f t="shared" ref="G4:G10" si="1">SUM(E4:F4)</f>
        <v>93</v>
      </c>
      <c r="H4">
        <v>59</v>
      </c>
      <c r="I4">
        <v>12</v>
      </c>
      <c r="J4" s="2">
        <f t="shared" ref="J4:J10" si="2">SUM(H4:I4)</f>
        <v>71</v>
      </c>
      <c r="K4">
        <v>60</v>
      </c>
      <c r="L4">
        <v>14</v>
      </c>
      <c r="M4" s="2">
        <f t="shared" ref="M4:M10" si="3">SUM(K4:L4)</f>
        <v>74</v>
      </c>
      <c r="N4">
        <v>54</v>
      </c>
      <c r="O4">
        <v>24</v>
      </c>
      <c r="P4" s="2">
        <f t="shared" ref="P4:P10" si="4">SUM(N4:O4)</f>
        <v>78</v>
      </c>
      <c r="Q4">
        <v>0</v>
      </c>
      <c r="R4">
        <v>0</v>
      </c>
      <c r="S4" s="2">
        <f t="shared" ref="S4:S10" si="5">SUM(Q4:R4)</f>
        <v>0</v>
      </c>
      <c r="V4">
        <f t="shared" ref="V4:V10" si="6">SUM(D4,G4,J4,M4,P4,S4)</f>
        <v>406</v>
      </c>
      <c r="Y4">
        <f t="shared" ref="Y4:Y10" si="7">D4</f>
        <v>90</v>
      </c>
      <c r="Z4">
        <f t="shared" ref="Z4:Z10" si="8">G4</f>
        <v>93</v>
      </c>
      <c r="AA4">
        <f t="shared" ref="AA4:AA10" si="9">J4</f>
        <v>71</v>
      </c>
      <c r="AB4">
        <f t="shared" ref="AB4:AB10" si="10">M4</f>
        <v>74</v>
      </c>
      <c r="AC4">
        <f>P4</f>
        <v>78</v>
      </c>
      <c r="AD4">
        <f t="shared" ref="AD4:AD10" si="11">S4</f>
        <v>0</v>
      </c>
    </row>
    <row r="5" spans="1:30" x14ac:dyDescent="0.25">
      <c r="A5" t="s">
        <v>79</v>
      </c>
      <c r="B5">
        <v>118</v>
      </c>
      <c r="C5">
        <v>66</v>
      </c>
      <c r="D5" s="2">
        <f t="shared" si="0"/>
        <v>184</v>
      </c>
      <c r="E5">
        <v>222</v>
      </c>
      <c r="F5">
        <v>99</v>
      </c>
      <c r="G5" s="2">
        <f t="shared" si="1"/>
        <v>321</v>
      </c>
      <c r="H5">
        <v>292</v>
      </c>
      <c r="I5">
        <v>161</v>
      </c>
      <c r="J5" s="2">
        <f t="shared" si="2"/>
        <v>453</v>
      </c>
      <c r="K5">
        <v>200</v>
      </c>
      <c r="L5">
        <v>133</v>
      </c>
      <c r="M5" s="2">
        <f t="shared" si="3"/>
        <v>333</v>
      </c>
      <c r="N5">
        <v>333</v>
      </c>
      <c r="O5">
        <v>208</v>
      </c>
      <c r="P5" s="2">
        <f t="shared" si="4"/>
        <v>541</v>
      </c>
      <c r="Q5">
        <v>0</v>
      </c>
      <c r="R5">
        <v>0</v>
      </c>
      <c r="S5" s="2">
        <f t="shared" si="5"/>
        <v>0</v>
      </c>
      <c r="V5">
        <f t="shared" si="6"/>
        <v>1832</v>
      </c>
      <c r="Y5">
        <f t="shared" si="7"/>
        <v>184</v>
      </c>
      <c r="Z5">
        <f t="shared" si="8"/>
        <v>321</v>
      </c>
      <c r="AA5">
        <f t="shared" si="9"/>
        <v>453</v>
      </c>
      <c r="AB5">
        <f t="shared" si="10"/>
        <v>333</v>
      </c>
      <c r="AC5">
        <f>P5</f>
        <v>541</v>
      </c>
      <c r="AD5">
        <f t="shared" si="11"/>
        <v>0</v>
      </c>
    </row>
    <row r="6" spans="1:30" x14ac:dyDescent="0.25">
      <c r="A6" t="s">
        <v>81</v>
      </c>
      <c r="B6">
        <v>31</v>
      </c>
      <c r="C6">
        <v>1</v>
      </c>
      <c r="D6" s="2">
        <f t="shared" si="0"/>
        <v>32</v>
      </c>
      <c r="E6">
        <v>49</v>
      </c>
      <c r="F6">
        <v>7</v>
      </c>
      <c r="G6" s="2">
        <f t="shared" si="1"/>
        <v>56</v>
      </c>
      <c r="H6">
        <v>38</v>
      </c>
      <c r="I6">
        <v>11</v>
      </c>
      <c r="J6" s="2">
        <f t="shared" si="2"/>
        <v>49</v>
      </c>
      <c r="K6">
        <v>68</v>
      </c>
      <c r="L6">
        <v>1</v>
      </c>
      <c r="M6" s="2">
        <f t="shared" si="3"/>
        <v>69</v>
      </c>
      <c r="N6">
        <v>97</v>
      </c>
      <c r="O6">
        <v>24</v>
      </c>
      <c r="P6" s="2">
        <f t="shared" si="4"/>
        <v>121</v>
      </c>
      <c r="Q6">
        <v>0</v>
      </c>
      <c r="R6">
        <v>0</v>
      </c>
      <c r="S6" s="2">
        <f t="shared" si="5"/>
        <v>0</v>
      </c>
      <c r="V6">
        <f t="shared" si="6"/>
        <v>327</v>
      </c>
      <c r="Y6">
        <f t="shared" si="7"/>
        <v>32</v>
      </c>
      <c r="Z6">
        <f t="shared" si="8"/>
        <v>56</v>
      </c>
      <c r="AA6">
        <f t="shared" si="9"/>
        <v>49</v>
      </c>
      <c r="AB6">
        <f t="shared" si="10"/>
        <v>69</v>
      </c>
      <c r="AC6">
        <f>P6</f>
        <v>121</v>
      </c>
      <c r="AD6">
        <f t="shared" si="11"/>
        <v>0</v>
      </c>
    </row>
    <row r="7" spans="1:30" x14ac:dyDescent="0.25">
      <c r="A7" t="s">
        <v>91</v>
      </c>
      <c r="D7" s="2"/>
      <c r="G7" s="2"/>
      <c r="J7" s="2"/>
      <c r="K7">
        <v>4</v>
      </c>
      <c r="L7">
        <v>0</v>
      </c>
      <c r="M7" s="2">
        <f t="shared" si="3"/>
        <v>4</v>
      </c>
      <c r="N7">
        <v>6</v>
      </c>
      <c r="O7">
        <v>6</v>
      </c>
      <c r="P7" s="2">
        <f t="shared" si="4"/>
        <v>12</v>
      </c>
      <c r="Q7">
        <v>0</v>
      </c>
      <c r="R7">
        <v>0</v>
      </c>
      <c r="S7" s="2">
        <f t="shared" si="5"/>
        <v>0</v>
      </c>
      <c r="V7">
        <f t="shared" si="6"/>
        <v>16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4</v>
      </c>
      <c r="AC7">
        <f>P7</f>
        <v>12</v>
      </c>
      <c r="AD7">
        <f t="shared" si="11"/>
        <v>0</v>
      </c>
    </row>
    <row r="8" spans="1:30" x14ac:dyDescent="0.25">
      <c r="A8" t="s">
        <v>88</v>
      </c>
      <c r="B8">
        <v>26</v>
      </c>
      <c r="C8">
        <v>9</v>
      </c>
      <c r="D8" s="2">
        <f t="shared" si="0"/>
        <v>35</v>
      </c>
      <c r="E8">
        <v>21</v>
      </c>
      <c r="F8">
        <v>1</v>
      </c>
      <c r="G8" s="2">
        <f t="shared" si="1"/>
        <v>22</v>
      </c>
      <c r="H8">
        <v>20</v>
      </c>
      <c r="J8" s="2">
        <f t="shared" si="2"/>
        <v>20</v>
      </c>
      <c r="K8">
        <v>12</v>
      </c>
      <c r="M8" s="2">
        <f t="shared" si="3"/>
        <v>12</v>
      </c>
      <c r="N8">
        <v>0</v>
      </c>
      <c r="O8">
        <v>0</v>
      </c>
      <c r="P8" s="2">
        <f t="shared" si="4"/>
        <v>0</v>
      </c>
      <c r="Q8">
        <v>0</v>
      </c>
      <c r="R8">
        <v>0</v>
      </c>
      <c r="S8" s="2">
        <f t="shared" si="5"/>
        <v>0</v>
      </c>
      <c r="V8">
        <f t="shared" si="6"/>
        <v>89</v>
      </c>
      <c r="Y8">
        <f t="shared" si="7"/>
        <v>35</v>
      </c>
      <c r="Z8">
        <f t="shared" si="8"/>
        <v>22</v>
      </c>
      <c r="AA8">
        <f t="shared" si="9"/>
        <v>20</v>
      </c>
      <c r="AB8">
        <f t="shared" si="10"/>
        <v>12</v>
      </c>
      <c r="AC8">
        <f>P8</f>
        <v>0</v>
      </c>
      <c r="AD8">
        <f t="shared" si="11"/>
        <v>0</v>
      </c>
    </row>
    <row r="9" spans="1:30" x14ac:dyDescent="0.25">
      <c r="A9" t="s">
        <v>82</v>
      </c>
      <c r="B9">
        <v>6</v>
      </c>
      <c r="C9">
        <v>4</v>
      </c>
      <c r="D9" s="2">
        <f t="shared" si="0"/>
        <v>10</v>
      </c>
      <c r="E9">
        <v>12</v>
      </c>
      <c r="F9">
        <v>14</v>
      </c>
      <c r="G9" s="2">
        <f t="shared" si="1"/>
        <v>26</v>
      </c>
      <c r="H9">
        <v>11</v>
      </c>
      <c r="I9">
        <v>13</v>
      </c>
      <c r="J9" s="2">
        <f t="shared" si="2"/>
        <v>24</v>
      </c>
      <c r="K9">
        <v>6</v>
      </c>
      <c r="L9">
        <v>8</v>
      </c>
      <c r="M9" s="2">
        <f t="shared" si="3"/>
        <v>14</v>
      </c>
      <c r="N9">
        <v>8</v>
      </c>
      <c r="O9">
        <v>10</v>
      </c>
      <c r="P9" s="2">
        <f t="shared" si="4"/>
        <v>18</v>
      </c>
      <c r="Q9">
        <v>0</v>
      </c>
      <c r="R9">
        <v>0</v>
      </c>
      <c r="S9" s="2">
        <f t="shared" si="5"/>
        <v>0</v>
      </c>
      <c r="V9">
        <f t="shared" si="6"/>
        <v>92</v>
      </c>
      <c r="Y9">
        <f t="shared" si="7"/>
        <v>10</v>
      </c>
      <c r="Z9">
        <f t="shared" si="8"/>
        <v>26</v>
      </c>
      <c r="AA9">
        <f t="shared" si="9"/>
        <v>24</v>
      </c>
      <c r="AB9">
        <f t="shared" si="10"/>
        <v>14</v>
      </c>
      <c r="AC9">
        <f>P9</f>
        <v>18</v>
      </c>
      <c r="AD9">
        <f t="shared" si="11"/>
        <v>0</v>
      </c>
    </row>
    <row r="10" spans="1:30" x14ac:dyDescent="0.25">
      <c r="A10" t="s">
        <v>83</v>
      </c>
      <c r="B10">
        <v>9</v>
      </c>
      <c r="C10">
        <v>1</v>
      </c>
      <c r="D10" s="2">
        <f t="shared" si="0"/>
        <v>10</v>
      </c>
      <c r="E10">
        <v>16</v>
      </c>
      <c r="F10">
        <v>9</v>
      </c>
      <c r="G10" s="2">
        <f t="shared" si="1"/>
        <v>25</v>
      </c>
      <c r="H10">
        <v>29</v>
      </c>
      <c r="I10">
        <v>15</v>
      </c>
      <c r="J10" s="2">
        <f t="shared" si="2"/>
        <v>44</v>
      </c>
      <c r="K10">
        <v>25</v>
      </c>
      <c r="L10">
        <v>15</v>
      </c>
      <c r="M10" s="2">
        <f t="shared" si="3"/>
        <v>40</v>
      </c>
      <c r="N10">
        <v>27</v>
      </c>
      <c r="O10">
        <v>21</v>
      </c>
      <c r="P10" s="2">
        <f t="shared" si="4"/>
        <v>48</v>
      </c>
      <c r="Q10">
        <v>0</v>
      </c>
      <c r="R10">
        <v>0</v>
      </c>
      <c r="S10" s="2">
        <f t="shared" si="5"/>
        <v>0</v>
      </c>
      <c r="V10">
        <f t="shared" si="6"/>
        <v>167</v>
      </c>
      <c r="Y10">
        <f t="shared" si="7"/>
        <v>10</v>
      </c>
      <c r="Z10">
        <f t="shared" si="8"/>
        <v>25</v>
      </c>
      <c r="AA10">
        <f t="shared" si="9"/>
        <v>44</v>
      </c>
      <c r="AB10">
        <f t="shared" si="10"/>
        <v>40</v>
      </c>
      <c r="AC10">
        <f>P10</f>
        <v>48</v>
      </c>
      <c r="AD10">
        <f t="shared" si="11"/>
        <v>0</v>
      </c>
    </row>
    <row r="12" spans="1:30" x14ac:dyDescent="0.25">
      <c r="A12" t="s">
        <v>93</v>
      </c>
      <c r="D12" s="2">
        <f>SUM(D3:D10)</f>
        <v>405</v>
      </c>
      <c r="G12" s="2">
        <f>SUM(G3:G10)</f>
        <v>620</v>
      </c>
      <c r="J12" s="2">
        <f>SUM(J3:J10)</f>
        <v>696</v>
      </c>
      <c r="M12" s="2">
        <f>SUM(M3:M10)</f>
        <v>579</v>
      </c>
      <c r="P12" s="2">
        <f>SUM(P3:P10)</f>
        <v>848</v>
      </c>
      <c r="S12" s="2">
        <f>SUM(S3:S10)</f>
        <v>0</v>
      </c>
      <c r="V12" s="3">
        <f>SUM(V3:V10)</f>
        <v>3148</v>
      </c>
    </row>
    <row r="35" spans="1:5" x14ac:dyDescent="0.25">
      <c r="B35" t="s">
        <v>94</v>
      </c>
    </row>
    <row r="36" spans="1:5" x14ac:dyDescent="0.25">
      <c r="A36" t="s">
        <v>87</v>
      </c>
      <c r="B36" t="s">
        <v>89</v>
      </c>
      <c r="C36" t="s">
        <v>90</v>
      </c>
      <c r="E36">
        <v>2012</v>
      </c>
    </row>
    <row r="37" spans="1:5" x14ac:dyDescent="0.25">
      <c r="A37" t="s">
        <v>12</v>
      </c>
      <c r="B37">
        <f>V3</f>
        <v>219</v>
      </c>
      <c r="C37" s="5">
        <f>B37/$B$45*100</f>
        <v>6.9567979669631521</v>
      </c>
      <c r="E37">
        <f>1+E36</f>
        <v>2013</v>
      </c>
    </row>
    <row r="38" spans="1:5" x14ac:dyDescent="0.25">
      <c r="A38" t="s">
        <v>80</v>
      </c>
      <c r="B38">
        <f t="shared" ref="B38:B44" si="12">V4</f>
        <v>406</v>
      </c>
      <c r="C38" s="5">
        <f t="shared" ref="C38:C44" si="13">B38/$B$45*100</f>
        <v>12.897077509529861</v>
      </c>
      <c r="E38">
        <v>2014</v>
      </c>
    </row>
    <row r="39" spans="1:5" x14ac:dyDescent="0.25">
      <c r="A39" t="s">
        <v>79</v>
      </c>
      <c r="B39">
        <f t="shared" si="12"/>
        <v>1832</v>
      </c>
      <c r="C39" s="5">
        <f t="shared" si="13"/>
        <v>58.195679796696318</v>
      </c>
      <c r="E39">
        <v>2015</v>
      </c>
    </row>
    <row r="40" spans="1:5" x14ac:dyDescent="0.25">
      <c r="A40" t="s">
        <v>81</v>
      </c>
      <c r="B40">
        <f t="shared" si="12"/>
        <v>327</v>
      </c>
      <c r="C40" s="5">
        <f t="shared" si="13"/>
        <v>10.387547649301144</v>
      </c>
      <c r="E40">
        <v>2016</v>
      </c>
    </row>
    <row r="41" spans="1:5" x14ac:dyDescent="0.25">
      <c r="A41" t="s">
        <v>91</v>
      </c>
      <c r="B41">
        <f t="shared" si="12"/>
        <v>16</v>
      </c>
      <c r="C41" s="5">
        <f t="shared" si="13"/>
        <v>0.50825921219822112</v>
      </c>
      <c r="E41">
        <v>2017</v>
      </c>
    </row>
    <row r="42" spans="1:5" x14ac:dyDescent="0.25">
      <c r="A42" t="s">
        <v>88</v>
      </c>
      <c r="B42">
        <f t="shared" si="12"/>
        <v>89</v>
      </c>
      <c r="C42" s="5">
        <f t="shared" si="13"/>
        <v>2.8271918678526049</v>
      </c>
    </row>
    <row r="43" spans="1:5" x14ac:dyDescent="0.25">
      <c r="A43" t="s">
        <v>82</v>
      </c>
      <c r="B43">
        <f t="shared" si="12"/>
        <v>92</v>
      </c>
      <c r="C43" s="5">
        <f t="shared" si="13"/>
        <v>2.9224904701397714</v>
      </c>
    </row>
    <row r="44" spans="1:5" x14ac:dyDescent="0.25">
      <c r="A44" t="s">
        <v>83</v>
      </c>
      <c r="B44">
        <f t="shared" si="12"/>
        <v>167</v>
      </c>
      <c r="C44" s="5">
        <f t="shared" si="13"/>
        <v>5.3049555273189322</v>
      </c>
    </row>
    <row r="45" spans="1:5" x14ac:dyDescent="0.25">
      <c r="B45" s="2">
        <f>SUM(B37:B44)</f>
        <v>3148</v>
      </c>
      <c r="C45" s="4">
        <f>SUM(C37:C44)</f>
        <v>100.00000000000001</v>
      </c>
    </row>
  </sheetData>
  <mergeCells count="6">
    <mergeCell ref="Q1:S1"/>
    <mergeCell ref="B1:D1"/>
    <mergeCell ref="E1:G1"/>
    <mergeCell ref="H1:J1"/>
    <mergeCell ref="K1:M1"/>
    <mergeCell ref="N1:P1"/>
  </mergeCells>
  <printOptions gridLines="1"/>
  <pageMargins left="0.7" right="0.7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Majors1st+2nd Years</vt:lpstr>
      <vt:lpstr>Admissions</vt:lpstr>
    </vt:vector>
  </TitlesOfParts>
  <Company>University of California, Irvine - Bren:ICS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Pattis</dc:creator>
  <cp:lastModifiedBy>Rich Pattis</cp:lastModifiedBy>
  <cp:lastPrinted>2013-10-30T20:10:17Z</cp:lastPrinted>
  <dcterms:created xsi:type="dcterms:W3CDTF">2013-10-30T04:00:40Z</dcterms:created>
  <dcterms:modified xsi:type="dcterms:W3CDTF">2017-09-13T17:46:55Z</dcterms:modified>
</cp:coreProperties>
</file>